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ur06\Public\ryuichi_chiba\デスクトップ\20250128160136\【経営比較分析表】2023_016675_47_1718\"/>
    </mc:Choice>
  </mc:AlternateContent>
  <workbookProtection workbookAlgorithmName="SHA-512" workbookHashValue="CYkC3oWGjWz5GSCr3/swN+v9gSAVIq4e+0gjZipeQGzWGr8KIdr92Bn3NHha1curtLQnVTaM9ZaR6HxbYVcRJQ==" workbookSaltValue="9qInJNjx9duhRcFe4nd/4w=="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<sst xmlns="http://schemas.openxmlformats.org/spreadsheetml/2006/main" count="236" uniqueCount="120">
  <si>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</si>
  <si>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</si>
  <si>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</si>
  <si>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</si>
  <si>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</si>
  <si>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</si>
  <si>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</si>
  <si>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</si>
  <si>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</si>
  <si>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</si>
  <si>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</si>
  <si>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</si>
  <si>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</si>
  <si>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</si>
  <si>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</si>
  <si>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</si>
  <si>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</si>
  <si>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</si>
  <si>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</si>
  <si>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</si>
  <si>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</si>
  <si>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</si>
  <si>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</si>
  <si>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</si>
  <si>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</si>
  <si>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</si>
  <si>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</si>
  <si>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</si>
  <si>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</si>
  <si>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</si>
  <si>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</si>
  <si>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</si>
  <si>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</si>
  <si>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</si>
  <si>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</si>
  <si>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</si>
  <si>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</si>
  <si>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</si>
  <si>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</si>
  <si>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</si>
  <si>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</si>
  <si>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</si>
  <si>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</si>
  <si>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</si>
  <si>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</si>
  <si>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</si>
  <si>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</si>
  <si>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</si>
  <si>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</si>
  <si>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</si>
  <si>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</si>
  <si>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</si>
  <si>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</si>
  <si>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</si>
  <si>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</si>
  <si>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</si>
  <si>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</si>
  <si>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</si>
  <si>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</si>
  <si>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</si>
  <si>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</si>
  <si>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</si>
  <si>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</si>
  <si>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</si>
  <si>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</si>
  <si>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</si>
  <si>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</si>
  <si>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</si>
  <si>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</si>
  <si>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</si>
  <si>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</si>
  <si>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</si>
  <si>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</si>
  <si>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</si>
  <si>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</si>
  <si>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</si>
  <si>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</si>
  <si>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</si>
  <si>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</si>
  <si>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</si>
  <si>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</si>
  <si>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</si>
  <si>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</si>
  <si>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</si>
  <si>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</si>
  <si>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</si>
  <si>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</si>
  <si>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</si>
  <si>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</si>
  <si>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</si>
  <si>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</si>
  <si>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</si>
  <si>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</si>
  <si>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</si>
  <si>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</si>
  <si>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</si>
  <si>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</si>
  <si>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</si>
  <si>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鶴居村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</si>
  <si>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</si>
  <si>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</si>
  <si>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</si>
  <si>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</si>
  <si>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</si>
  <si>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</si>
  <si>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</si>
  <si>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</si>
  <si>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</si>
  <si>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</si>
  <si>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</si>
  <si>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</si>
  <si>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</si>
  <si>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</si>
  <si>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</si>
  <si>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</si>
  <si>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</si>
  <si>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</si>
  <si>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xml:space="preserve">収益的収支比率が100％未満であることから今後も経営改善に向けた取り組みを続けて行く（R5,R6に２ヵ年で料金の改定中）
企業債残高対事業規模比率は平均値を下回っているが、今後の施設等の改修により残高が増えると予想される。
経費回収率は、類型団体と比較するとほぼ平均値であったが令和５年度からは料金の改定をしたことにより91.7％まで上昇しており、令和６年度の料金改定で経費回収率の増加を見込んでいる。一方で「施設の効率性」に関する経営指標の施設利用率や水洗化率が高いことから、利用率の向上による使用料収入の増加は見込めない。
</t>
    <rPh sb="12" eb="14">
      <t>ミマン</t>
    </rPh>
    <rPh sb="40" eb="41">
      <t>イ</t>
    </rPh>
    <rPh sb="51" eb="52">
      <t>ネン</t>
    </rPh>
    <rPh sb="53" eb="55">
      <t>リョウキン</t>
    </rPh>
    <rPh sb="56" eb="58">
      <t>カイテイ</t>
    </rPh>
    <rPh sb="58" eb="59">
      <t>チュウ</t>
    </rPh>
    <rPh sb="61" eb="63">
      <t>キギョウ</t>
    </rPh>
    <rPh sb="63" eb="64">
      <t>サイ</t>
    </rPh>
    <rPh sb="64" eb="66">
      <t>ザンダカ</t>
    </rPh>
    <rPh sb="66" eb="67">
      <t>タイ</t>
    </rPh>
    <rPh sb="67" eb="69">
      <t>ジギョウ</t>
    </rPh>
    <rPh sb="69" eb="71">
      <t>キボ</t>
    </rPh>
    <rPh sb="71" eb="73">
      <t>ヒリツ</t>
    </rPh>
    <rPh sb="74" eb="77">
      <t>ヘイキンチ</t>
    </rPh>
    <rPh sb="78" eb="80">
      <t>シタマワ</t>
    </rPh>
    <rPh sb="86" eb="88">
      <t>コンゴ</t>
    </rPh>
    <rPh sb="89" eb="91">
      <t>シセツ</t>
    </rPh>
    <rPh sb="91" eb="92">
      <t>トウ</t>
    </rPh>
    <rPh sb="93" eb="95">
      <t>カイシュウ</t>
    </rPh>
    <rPh sb="98" eb="100">
      <t>ザンダカ</t>
    </rPh>
    <rPh sb="101" eb="102">
      <t>フ</t>
    </rPh>
    <rPh sb="105" eb="107">
      <t>ヨソウ</t>
    </rPh>
    <rPh sb="174" eb="176">
      <t>レイワ</t>
    </rPh>
    <rPh sb="177" eb="179">
      <t>ネンド</t>
    </rPh>
    <rPh sb="180" eb="182">
      <t>リョウキン</t>
    </rPh>
    <rPh sb="182" eb="184">
      <t>カイテイ</t>
    </rPh>
    <rPh sb="185" eb="187">
      <t>ケイヒ</t>
    </rPh>
    <rPh sb="187" eb="189">
      <t>カイシュウ</t>
    </rPh>
    <rPh sb="189" eb="190">
      <t>リツ</t>
    </rPh>
    <rPh sb="191" eb="193">
      <t>ゾウカ</t>
    </rPh>
    <rPh sb="194" eb="196">
      <t>ミコ</t>
    </rPh>
    <phoneticPr fontId="4"/>
  </si>
  <si>
    <t>現在施設については供用開始から30年以上経過している施設であり、平成29年度に施設等の整備や機能保全対策を図るため最適整備構想が策定され、それをもとに計画的な施設整備更新を行う予定である。
4地区ある処理地区では施設の更新が予定されるが、人口の減少が進んでいる地区と人口が増えている地区もあることから施設更新について慎重に進めていく必要があり、令和８年から維持管理適正化計画を策定する予定。</t>
    <rPh sb="0" eb="2">
      <t>ゲンザイ</t>
    </rPh>
    <rPh sb="2" eb="4">
      <t>シセツ</t>
    </rPh>
    <rPh sb="9" eb="11">
      <t>キョウヨウ</t>
    </rPh>
    <rPh sb="11" eb="13">
      <t>カイシ</t>
    </rPh>
    <rPh sb="17" eb="18">
      <t>ネン</t>
    </rPh>
    <rPh sb="18" eb="20">
      <t>イジョウ</t>
    </rPh>
    <rPh sb="20" eb="22">
      <t>ケイカ</t>
    </rPh>
    <rPh sb="26" eb="28">
      <t>シセツ</t>
    </rPh>
    <rPh sb="32" eb="34">
      <t>ヘイセイ</t>
    </rPh>
    <rPh sb="36" eb="38">
      <t>ネンド</t>
    </rPh>
    <rPh sb="39" eb="41">
      <t>シセツ</t>
    </rPh>
    <rPh sb="41" eb="42">
      <t>トウ</t>
    </rPh>
    <rPh sb="43" eb="45">
      <t>セイビ</t>
    </rPh>
    <rPh sb="46" eb="48">
      <t>キノウ</t>
    </rPh>
    <rPh sb="48" eb="50">
      <t>ホゼン</t>
    </rPh>
    <rPh sb="50" eb="52">
      <t>タイサク</t>
    </rPh>
    <rPh sb="53" eb="54">
      <t>ハカ</t>
    </rPh>
    <rPh sb="75" eb="78">
      <t>ケイカクテキ</t>
    </rPh>
    <rPh sb="79" eb="81">
      <t>シセツ</t>
    </rPh>
    <rPh sb="81" eb="83">
      <t>セイビ</t>
    </rPh>
    <rPh sb="83" eb="85">
      <t>コウシン</t>
    </rPh>
    <rPh sb="86" eb="87">
      <t>オコナ</t>
    </rPh>
    <rPh sb="88" eb="90">
      <t>ヨテイ</t>
    </rPh>
    <rPh sb="96" eb="98">
      <t>チク</t>
    </rPh>
    <rPh sb="100" eb="102">
      <t>ショリ</t>
    </rPh>
    <rPh sb="102" eb="104">
      <t>チク</t>
    </rPh>
    <rPh sb="106" eb="108">
      <t>シセツ</t>
    </rPh>
    <rPh sb="109" eb="111">
      <t>コウシン</t>
    </rPh>
    <rPh sb="112" eb="114">
      <t>ヨテイ</t>
    </rPh>
    <rPh sb="119" eb="121">
      <t>ジンコウ</t>
    </rPh>
    <rPh sb="122" eb="124">
      <t>ゲンショウ</t>
    </rPh>
    <rPh sb="125" eb="126">
      <t>スス</t>
    </rPh>
    <rPh sb="130" eb="132">
      <t>チク</t>
    </rPh>
    <rPh sb="133" eb="135">
      <t>ジンコウ</t>
    </rPh>
    <rPh sb="136" eb="137">
      <t>フ</t>
    </rPh>
    <rPh sb="141" eb="143">
      <t>チク</t>
    </rPh>
    <rPh sb="150" eb="152">
      <t>シセツ</t>
    </rPh>
    <rPh sb="152" eb="154">
      <t>コウシン</t>
    </rPh>
    <rPh sb="158" eb="160">
      <t>シンチョウ</t>
    </rPh>
    <rPh sb="161" eb="162">
      <t>スス</t>
    </rPh>
    <rPh sb="166" eb="168">
      <t>ヒツヨウ</t>
    </rPh>
    <rPh sb="172" eb="174">
      <t>レイワ</t>
    </rPh>
    <rPh sb="175" eb="176">
      <t>ネン</t>
    </rPh>
    <rPh sb="178" eb="180">
      <t>イジ</t>
    </rPh>
    <rPh sb="180" eb="182">
      <t>カンリ</t>
    </rPh>
    <rPh sb="182" eb="185">
      <t>テキセイカ</t>
    </rPh>
    <rPh sb="185" eb="187">
      <t>ケイカク</t>
    </rPh>
    <rPh sb="188" eb="190">
      <t>サクテイ</t>
    </rPh>
    <rPh sb="192" eb="194">
      <t>ヨテイ</t>
    </rPh>
    <phoneticPr fontId="4"/>
  </si>
  <si>
    <t xml:space="preserve">現在の収益的収支が100％を割り込んでおり、使用料の適正な設定に努める必要があり、施設の利用率や水洗化率は高く良好に推移しているため、利用率の向上による使用料収入の増加は見込めないことから令和５年４月より料金改定しており２年にわたり値上げ（26％増）を行っている。
また、令和８年度に維持管理適正化計画を策定し施設更新を進めることから企業債残高が増加する恐れがある。
令和7年度に経営戦略を改定する予定。
　施設老朽化に伴う設備更新費を抑制するため、汚泥処理の広域化・共同化を令和２年度から実施し更新費や維持管理費の節減を図っている。
　令和6年度から地方公営企業法適用となっている。
</t>
    <rPh sb="0" eb="2">
      <t>ゲンザイ</t>
    </rPh>
    <rPh sb="3" eb="6">
      <t>シュウエキテキ</t>
    </rPh>
    <rPh sb="6" eb="8">
      <t>シュウシ</t>
    </rPh>
    <rPh sb="14" eb="15">
      <t>ワ</t>
    </rPh>
    <rPh sb="16" eb="17">
      <t>コ</t>
    </rPh>
    <rPh sb="22" eb="25">
      <t>シヨウリョウ</t>
    </rPh>
    <rPh sb="26" eb="28">
      <t>テキセイ</t>
    </rPh>
    <rPh sb="29" eb="31">
      <t>セッテイ</t>
    </rPh>
    <rPh sb="32" eb="33">
      <t>ツト</t>
    </rPh>
    <rPh sb="35" eb="37">
      <t>ヒツヨウ</t>
    </rPh>
    <rPh sb="41" eb="43">
      <t>シセツ</t>
    </rPh>
    <rPh sb="44" eb="47">
      <t>リヨウリツ</t>
    </rPh>
    <rPh sb="48" eb="51">
      <t>スイセンカ</t>
    </rPh>
    <rPh sb="51" eb="52">
      <t>リツ</t>
    </rPh>
    <rPh sb="53" eb="54">
      <t>タカ</t>
    </rPh>
    <rPh sb="55" eb="57">
      <t>リョウコウ</t>
    </rPh>
    <rPh sb="58" eb="60">
      <t>スイイ</t>
    </rPh>
    <rPh sb="94" eb="96">
      <t>レイワ</t>
    </rPh>
    <rPh sb="97" eb="98">
      <t>ネン</t>
    </rPh>
    <rPh sb="99" eb="100">
      <t>ガツ</t>
    </rPh>
    <rPh sb="102" eb="104">
      <t>リョウキン</t>
    </rPh>
    <rPh sb="104" eb="106">
      <t>カイテイ</t>
    </rPh>
    <rPh sb="111" eb="112">
      <t>ネン</t>
    </rPh>
    <rPh sb="116" eb="118">
      <t>ネア</t>
    </rPh>
    <rPh sb="123" eb="124">
      <t>ゾウ</t>
    </rPh>
    <rPh sb="126" eb="127">
      <t>オコナ</t>
    </rPh>
    <rPh sb="136" eb="138">
      <t>レイワ</t>
    </rPh>
    <rPh sb="139" eb="141">
      <t>ネンド</t>
    </rPh>
    <rPh sb="142" eb="148">
      <t>イジカンリテキセイ</t>
    </rPh>
    <rPh sb="148" eb="149">
      <t>カ</t>
    </rPh>
    <rPh sb="149" eb="151">
      <t>ケイカク</t>
    </rPh>
    <rPh sb="152" eb="154">
      <t>サクテイ</t>
    </rPh>
    <rPh sb="155" eb="157">
      <t>シセツ</t>
    </rPh>
    <rPh sb="157" eb="159">
      <t>コウシン</t>
    </rPh>
    <rPh sb="160" eb="161">
      <t>スス</t>
    </rPh>
    <rPh sb="167" eb="169">
      <t>キギョウ</t>
    </rPh>
    <rPh sb="169" eb="170">
      <t>サイ</t>
    </rPh>
    <rPh sb="173" eb="175">
      <t>ゾウカ</t>
    </rPh>
    <rPh sb="184" eb="185">
      <t>レイ</t>
    </rPh>
    <rPh sb="185" eb="186">
      <t>ワ</t>
    </rPh>
    <rPh sb="187" eb="189">
      <t>ネンド</t>
    </rPh>
    <rPh sb="190" eb="192">
      <t>ケイエイ</t>
    </rPh>
    <rPh sb="192" eb="194">
      <t>センリャク</t>
    </rPh>
    <rPh sb="195" eb="197">
      <t>カイテイ</t>
    </rPh>
    <rPh sb="199" eb="201">
      <t>ヨテイ</t>
    </rPh>
    <rPh sb="204" eb="206">
      <t>シセツ</t>
    </rPh>
    <rPh sb="206" eb="209">
      <t>ロウキュウカ</t>
    </rPh>
    <rPh sb="210" eb="211">
      <t>トモナ</t>
    </rPh>
    <rPh sb="212" eb="214">
      <t>セツビ</t>
    </rPh>
    <rPh sb="214" eb="216">
      <t>コウシン</t>
    </rPh>
    <rPh sb="216" eb="217">
      <t>ヒ</t>
    </rPh>
    <rPh sb="218" eb="220">
      <t>ヨクセイ</t>
    </rPh>
    <rPh sb="225" eb="227">
      <t>オデイ</t>
    </rPh>
    <rPh sb="227" eb="229">
      <t>ショリ</t>
    </rPh>
    <rPh sb="230" eb="232">
      <t>コウイキ</t>
    </rPh>
    <rPh sb="232" eb="233">
      <t>カ</t>
    </rPh>
    <rPh sb="234" eb="237">
      <t>キョウドウカ</t>
    </rPh>
    <rPh sb="238" eb="240">
      <t>レイワ</t>
    </rPh>
    <rPh sb="241" eb="243">
      <t>ネンド</t>
    </rPh>
    <rPh sb="245" eb="247">
      <t>ジッシ</t>
    </rPh>
    <rPh sb="248" eb="250">
      <t>コウシン</t>
    </rPh>
    <rPh sb="250" eb="251">
      <t>ヒ</t>
    </rPh>
    <rPh sb="252" eb="254">
      <t>イジ</t>
    </rPh>
    <rPh sb="254" eb="257">
      <t>カンリヒ</t>
    </rPh>
    <rPh sb="258" eb="260">
      <t>セツゲン</t>
    </rPh>
    <rPh sb="261" eb="262">
      <t>ハカ</t>
    </rPh>
    <rPh sb="276" eb="278">
      <t>チホウ</t>
    </rPh>
    <rPh sb="278" eb="280">
      <t>コウエイ</t>
    </rPh>
    <rPh sb="280" eb="282">
      <t>キギョウ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</si>
</sst>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F0-45C6-8414-C2B0A634BBA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1BF0-45C6-8414-C2B0A634BBA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93.07</c:v>
                </c:pt>
                <c:pt idx="1">
                  <c:v>89.93</c:v>
                </c:pt>
                <c:pt idx="2">
                  <c:v>90.92</c:v>
                </c:pt>
                <c:pt idx="3">
                  <c:v>94.72</c:v>
                </c:pt>
                <c:pt idx="4">
                  <c:v>94.39</c:v>
                </c:pt>
              </c:numCache>
            </c:numRef>
          </c:val>
          <c:extLst>
            <c:ext xmlns:c16="http://schemas.microsoft.com/office/drawing/2014/chart" uri="{C3380CC4-5D6E-409C-BE32-E72D297353CC}">
              <c16:uniqueId val="{00000000-1372-41D6-BCA8-F85922DF8F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1372-41D6-BCA8-F85922DF8F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98.29</c:v>
                </c:pt>
                <c:pt idx="1">
                  <c:v>98.77</c:v>
                </c:pt>
                <c:pt idx="2">
                  <c:v>98.58</c:v>
                </c:pt>
                <c:pt idx="3">
                  <c:v>98.52</c:v>
                </c:pt>
                <c:pt idx="4">
                  <c:v>98.8</c:v>
                </c:pt>
              </c:numCache>
            </c:numRef>
          </c:val>
          <c:extLst>
            <c:ext xmlns:c16="http://schemas.microsoft.com/office/drawing/2014/chart" uri="{C3380CC4-5D6E-409C-BE32-E72D297353CC}">
              <c16:uniqueId val="{00000000-7DA0-4112-844C-ECE1B578B9D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7DA0-4112-844C-ECE1B578B9D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61.76</c:v>
                </c:pt>
                <c:pt idx="1">
                  <c:v>64.760000000000005</c:v>
                </c:pt>
                <c:pt idx="2">
                  <c:v>68.25</c:v>
                </c:pt>
                <c:pt idx="3">
                  <c:v>74.319999999999993</c:v>
                </c:pt>
                <c:pt idx="4">
                  <c:v>73.72</c:v>
                </c:pt>
              </c:numCache>
            </c:numRef>
          </c:val>
          <c:extLst>
            <c:ext xmlns:c16="http://schemas.microsoft.com/office/drawing/2014/chart" uri="{C3380CC4-5D6E-409C-BE32-E72D297353CC}">
              <c16:uniqueId val="{00000000-9C41-4C58-A042-3BDFB12E8E8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41-4C58-A042-3BDFB12E8E8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41-4550-81DC-FEB5A8686D7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41-4550-81DC-FEB5A8686D7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E4-4301-B15B-29C5EB81A5A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E4-4301-B15B-29C5EB81A5A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9F-472D-849C-FB8234C406F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9F-472D-849C-FB8234C406F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1A-450D-B4FE-5E32FF2B74E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1A-450D-B4FE-5E32FF2B74E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475.91</c:v>
                </c:pt>
                <c:pt idx="2">
                  <c:v>412.19</c:v>
                </c:pt>
                <c:pt idx="3">
                  <c:v>359.21</c:v>
                </c:pt>
                <c:pt idx="4">
                  <c:v>336.89</c:v>
                </c:pt>
              </c:numCache>
            </c:numRef>
          </c:val>
          <c:extLst>
            <c:ext xmlns:c16="http://schemas.microsoft.com/office/drawing/2014/chart" uri="{C3380CC4-5D6E-409C-BE32-E72D297353CC}">
              <c16:uniqueId val="{00000000-AE7C-4431-BC0B-A5FDA697E01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AE7C-4431-BC0B-A5FDA697E01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63.07</c:v>
                </c:pt>
                <c:pt idx="1">
                  <c:v>68.17</c:v>
                </c:pt>
                <c:pt idx="2">
                  <c:v>64.849999999999994</c:v>
                </c:pt>
                <c:pt idx="3">
                  <c:v>62.58</c:v>
                </c:pt>
                <c:pt idx="4">
                  <c:v>91.7</c:v>
                </c:pt>
              </c:numCache>
            </c:numRef>
          </c:val>
          <c:extLst>
            <c:ext xmlns:c16="http://schemas.microsoft.com/office/drawing/2014/chart" uri="{C3380CC4-5D6E-409C-BE32-E72D297353CC}">
              <c16:uniqueId val="{00000000-6ABA-4943-9D3E-2F577D056C7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6ABA-4943-9D3E-2F577D056C7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200.61</c:v>
                </c:pt>
                <c:pt idx="1">
                  <c:v>186.07</c:v>
                </c:pt>
                <c:pt idx="2">
                  <c:v>202.64</c:v>
                </c:pt>
                <c:pt idx="3">
                  <c:v>215.95</c:v>
                </c:pt>
                <c:pt idx="4">
                  <c:v>150.80000000000001</c:v>
                </c:pt>
              </c:numCache>
            </c:numRef>
          </c:val>
          <c:extLst>
            <c:ext xmlns:c16="http://schemas.microsoft.com/office/drawing/2014/chart" uri="{C3380CC4-5D6E-409C-BE32-E72D297353CC}">
              <c16:uniqueId val="{00000000-382D-4BEE-AAB5-3EF92AD9D6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382D-4BEE-AAB5-3EF92AD9D6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CA69" sqref="CA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鶴居村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2466</v>
      </c>
      <c r="AM8" s="36"/>
      <c r="AN8" s="36"/>
      <c r="AO8" s="36"/>
      <c r="AP8" s="36"/>
      <c r="AQ8" s="36"/>
      <c r="AR8" s="36"/>
      <c r="AS8" s="36"/>
      <c r="AT8" s="37">
        <f>データ!T6</f>
        <v>571.79999999999995</v>
      </c>
      <c r="AU8" s="37"/>
      <c r="AV8" s="37"/>
      <c r="AW8" s="37"/>
      <c r="AX8" s="37"/>
      <c r="AY8" s="37"/>
      <c r="AZ8" s="37"/>
      <c r="BA8" s="37"/>
      <c r="BB8" s="37">
        <f>データ!U6</f>
        <v>4.3099999999999996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61.06</v>
      </c>
      <c r="Q10" s="37"/>
      <c r="R10" s="37"/>
      <c r="S10" s="37"/>
      <c r="T10" s="37"/>
      <c r="U10" s="37"/>
      <c r="V10" s="37"/>
      <c r="W10" s="37">
        <f>データ!Q6</f>
        <v>96.92</v>
      </c>
      <c r="X10" s="37"/>
      <c r="Y10" s="37"/>
      <c r="Z10" s="37"/>
      <c r="AA10" s="37"/>
      <c r="AB10" s="37"/>
      <c r="AC10" s="37"/>
      <c r="AD10" s="36">
        <f>データ!R6</f>
        <v>2959</v>
      </c>
      <c r="AE10" s="36"/>
      <c r="AF10" s="36"/>
      <c r="AG10" s="36"/>
      <c r="AH10" s="36"/>
      <c r="AI10" s="36"/>
      <c r="AJ10" s="36"/>
      <c r="AK10" s="2"/>
      <c r="AL10" s="36">
        <f>データ!V6</f>
        <v>1502</v>
      </c>
      <c r="AM10" s="36"/>
      <c r="AN10" s="36"/>
      <c r="AO10" s="36"/>
      <c r="AP10" s="36"/>
      <c r="AQ10" s="36"/>
      <c r="AR10" s="36"/>
      <c r="AS10" s="36"/>
      <c r="AT10" s="37">
        <f>データ!W6</f>
        <v>1.5</v>
      </c>
      <c r="AU10" s="37"/>
      <c r="AV10" s="37"/>
      <c r="AW10" s="37"/>
      <c r="AX10" s="37"/>
      <c r="AY10" s="37"/>
      <c r="AZ10" s="37"/>
      <c r="BA10" s="37"/>
      <c r="BB10" s="37">
        <f>データ!X6</f>
        <v>1001.33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117</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118</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4"/>
      <c r="BN60" s="74"/>
      <c r="BO60" s="74"/>
      <c r="BP60" s="74"/>
      <c r="BQ60" s="74"/>
      <c r="BR60" s="74"/>
      <c r="BS60" s="74"/>
      <c r="BT60" s="74"/>
      <c r="BU60" s="74"/>
      <c r="BV60" s="74"/>
      <c r="BW60" s="74"/>
      <c r="BX60" s="74"/>
      <c r="BY60" s="74"/>
      <c r="BZ60" s="75"/>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119</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64" t="s">
        <v>30</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2wwdY0+65GuIqaHJ44blmAGikR5Gjw+sXQrB6jgqsGekwWw5hhcoQ7g0K79oKGO2eVYXN5xcoVFilZdgum7dmA==" saltValue="Yx0WIienDjCl+2VTsf67k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6" t="s">
        <v>54</v>
      </c>
      <c r="I3" s="67"/>
      <c r="J3" s="67"/>
      <c r="K3" s="67"/>
      <c r="L3" s="67"/>
      <c r="M3" s="67"/>
      <c r="N3" s="67"/>
      <c r="O3" s="67"/>
      <c r="P3" s="67"/>
      <c r="Q3" s="67"/>
      <c r="R3" s="67"/>
      <c r="S3" s="67"/>
      <c r="T3" s="67"/>
      <c r="U3" s="67"/>
      <c r="V3" s="67"/>
      <c r="W3" s="67"/>
      <c r="X3" s="68"/>
      <c r="Y3" s="72" t="s">
        <v>55</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56</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5" x14ac:dyDescent="0.15">
      <c r="A4" s="14" t="s">
        <v>57</v>
      </c>
      <c r="B4" s="16"/>
      <c r="C4" s="16"/>
      <c r="D4" s="16"/>
      <c r="E4" s="16"/>
      <c r="F4" s="16"/>
      <c r="G4" s="16"/>
      <c r="H4" s="69"/>
      <c r="I4" s="70"/>
      <c r="J4" s="70"/>
      <c r="K4" s="70"/>
      <c r="L4" s="70"/>
      <c r="M4" s="70"/>
      <c r="N4" s="70"/>
      <c r="O4" s="70"/>
      <c r="P4" s="70"/>
      <c r="Q4" s="70"/>
      <c r="R4" s="70"/>
      <c r="S4" s="70"/>
      <c r="T4" s="70"/>
      <c r="U4" s="70"/>
      <c r="V4" s="70"/>
      <c r="W4" s="70"/>
      <c r="X4" s="71"/>
      <c r="Y4" s="65" t="s">
        <v>58</v>
      </c>
      <c r="Z4" s="65"/>
      <c r="AA4" s="65"/>
      <c r="AB4" s="65"/>
      <c r="AC4" s="65"/>
      <c r="AD4" s="65"/>
      <c r="AE4" s="65"/>
      <c r="AF4" s="65"/>
      <c r="AG4" s="65"/>
      <c r="AH4" s="65"/>
      <c r="AI4" s="65"/>
      <c r="AJ4" s="65" t="s">
        <v>59</v>
      </c>
      <c r="AK4" s="65"/>
      <c r="AL4" s="65"/>
      <c r="AM4" s="65"/>
      <c r="AN4" s="65"/>
      <c r="AO4" s="65"/>
      <c r="AP4" s="65"/>
      <c r="AQ4" s="65"/>
      <c r="AR4" s="65"/>
      <c r="AS4" s="65"/>
      <c r="AT4" s="65"/>
      <c r="AU4" s="65" t="s">
        <v>60</v>
      </c>
      <c r="AV4" s="65"/>
      <c r="AW4" s="65"/>
      <c r="AX4" s="65"/>
      <c r="AY4" s="65"/>
      <c r="AZ4" s="65"/>
      <c r="BA4" s="65"/>
      <c r="BB4" s="65"/>
      <c r="BC4" s="65"/>
      <c r="BD4" s="65"/>
      <c r="BE4" s="65"/>
      <c r="BF4" s="65" t="s">
        <v>61</v>
      </c>
      <c r="BG4" s="65"/>
      <c r="BH4" s="65"/>
      <c r="BI4" s="65"/>
      <c r="BJ4" s="65"/>
      <c r="BK4" s="65"/>
      <c r="BL4" s="65"/>
      <c r="BM4" s="65"/>
      <c r="BN4" s="65"/>
      <c r="BO4" s="65"/>
      <c r="BP4" s="65"/>
      <c r="BQ4" s="65" t="s">
        <v>62</v>
      </c>
      <c r="BR4" s="65"/>
      <c r="BS4" s="65"/>
      <c r="BT4" s="65"/>
      <c r="BU4" s="65"/>
      <c r="BV4" s="65"/>
      <c r="BW4" s="65"/>
      <c r="BX4" s="65"/>
      <c r="BY4" s="65"/>
      <c r="BZ4" s="65"/>
      <c r="CA4" s="65"/>
      <c r="CB4" s="65" t="s">
        <v>63</v>
      </c>
      <c r="CC4" s="65"/>
      <c r="CD4" s="65"/>
      <c r="CE4" s="65"/>
      <c r="CF4" s="65"/>
      <c r="CG4" s="65"/>
      <c r="CH4" s="65"/>
      <c r="CI4" s="65"/>
      <c r="CJ4" s="65"/>
      <c r="CK4" s="65"/>
      <c r="CL4" s="65"/>
      <c r="CM4" s="65" t="s">
        <v>64</v>
      </c>
      <c r="CN4" s="65"/>
      <c r="CO4" s="65"/>
      <c r="CP4" s="65"/>
      <c r="CQ4" s="65"/>
      <c r="CR4" s="65"/>
      <c r="CS4" s="65"/>
      <c r="CT4" s="65"/>
      <c r="CU4" s="65"/>
      <c r="CV4" s="65"/>
      <c r="CW4" s="65"/>
      <c r="CX4" s="65" t="s">
        <v>65</v>
      </c>
      <c r="CY4" s="65"/>
      <c r="CZ4" s="65"/>
      <c r="DA4" s="65"/>
      <c r="DB4" s="65"/>
      <c r="DC4" s="65"/>
      <c r="DD4" s="65"/>
      <c r="DE4" s="65"/>
      <c r="DF4" s="65"/>
      <c r="DG4" s="65"/>
      <c r="DH4" s="65"/>
      <c r="DI4" s="65" t="s">
        <v>66</v>
      </c>
      <c r="DJ4" s="65"/>
      <c r="DK4" s="65"/>
      <c r="DL4" s="65"/>
      <c r="DM4" s="65"/>
      <c r="DN4" s="65"/>
      <c r="DO4" s="65"/>
      <c r="DP4" s="65"/>
      <c r="DQ4" s="65"/>
      <c r="DR4" s="65"/>
      <c r="DS4" s="65"/>
      <c r="DT4" s="65" t="s">
        <v>67</v>
      </c>
      <c r="DU4" s="65"/>
      <c r="DV4" s="65"/>
      <c r="DW4" s="65"/>
      <c r="DX4" s="65"/>
      <c r="DY4" s="65"/>
      <c r="DZ4" s="65"/>
      <c r="EA4" s="65"/>
      <c r="EB4" s="65"/>
      <c r="EC4" s="65"/>
      <c r="ED4" s="65"/>
      <c r="EE4" s="65" t="s">
        <v>68</v>
      </c>
      <c r="EF4" s="65"/>
      <c r="EG4" s="65"/>
      <c r="EH4" s="65"/>
      <c r="EI4" s="65"/>
      <c r="EJ4" s="65"/>
      <c r="EK4" s="65"/>
      <c r="EL4" s="65"/>
      <c r="EM4" s="65"/>
      <c r="EN4" s="65"/>
      <c r="EO4" s="65"/>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16675</v>
      </c>
      <c r="D6" s="19">
        <f t="shared" si="3"/>
        <v>47</v>
      </c>
      <c r="E6" s="19">
        <f t="shared" si="3"/>
        <v>17</v>
      </c>
      <c r="F6" s="19">
        <f t="shared" si="3"/>
        <v>5</v>
      </c>
      <c r="G6" s="19">
        <f t="shared" si="3"/>
        <v>0</v>
      </c>
      <c r="H6" s="19" t="str">
        <f t="shared" si="3"/>
        <v>北海道　鶴居村</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61.06</v>
      </c>
      <c r="Q6" s="20">
        <f t="shared" si="3"/>
        <v>96.92</v>
      </c>
      <c r="R6" s="20">
        <f t="shared" si="3"/>
        <v>2959</v>
      </c>
      <c r="S6" s="20">
        <f t="shared" si="3"/>
        <v>2466</v>
      </c>
      <c r="T6" s="20">
        <f t="shared" si="3"/>
        <v>571.79999999999995</v>
      </c>
      <c r="U6" s="20">
        <f t="shared" si="3"/>
        <v>4.3099999999999996</v>
      </c>
      <c r="V6" s="20">
        <f t="shared" si="3"/>
        <v>1502</v>
      </c>
      <c r="W6" s="20">
        <f t="shared" si="3"/>
        <v>1.5</v>
      </c>
      <c r="X6" s="20">
        <f t="shared" si="3"/>
        <v>1001.33</v>
      </c>
      <c r="Y6" s="21">
        <f>IF(Y7="",NA(),Y7)</f>
        <v>61.76</v>
      </c>
      <c r="Z6" s="21">
        <f t="shared" ref="Z6:AH6" si="4">IF(Z7="",NA(),Z7)</f>
        <v>64.760000000000005</v>
      </c>
      <c r="AA6" s="21">
        <f t="shared" si="4"/>
        <v>68.25</v>
      </c>
      <c r="AB6" s="21">
        <f t="shared" si="4"/>
        <v>74.319999999999993</v>
      </c>
      <c r="AC6" s="21">
        <f t="shared" si="4"/>
        <v>73.72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475.91</v>
      </c>
      <c r="BH6" s="21">
        <f t="shared" si="7"/>
        <v>412.19</v>
      </c>
      <c r="BI6" s="21">
        <f t="shared" si="7"/>
        <v>359.21</v>
      </c>
      <c r="BJ6" s="21">
        <f t="shared" si="7"/>
        <v>336.89</v>
      </c>
      <c r="BK6" s="21">
        <f t="shared" si="7"/>
        <v>654.71</v>
      </c>
      <c r="BL6" s="21">
        <f t="shared" si="7"/>
        <v>783.8</v>
      </c>
      <c r="BM6" s="21">
        <f t="shared" si="7"/>
        <v>778.81</v>
      </c>
      <c r="BN6" s="21">
        <f t="shared" si="7"/>
        <v>718.49</v>
      </c>
      <c r="BO6" s="21">
        <f t="shared" si="7"/>
        <v>743.31</v>
      </c>
      <c r="BP6" s="20" t="str">
        <f>IF(BP7="","",IF(BP7="-","【-】","【"&amp;SUBSTITUTE(TEXT(BP7,"#,##0.00"),"-","△")&amp;"】"))</f>
        <v>【785.10】</v>
      </c>
      <c r="BQ6" s="21">
        <f>IF(BQ7="",NA(),BQ7)</f>
        <v>63.07</v>
      </c>
      <c r="BR6" s="21">
        <f t="shared" ref="BR6:BZ6" si="8">IF(BR7="",NA(),BR7)</f>
        <v>68.17</v>
      </c>
      <c r="BS6" s="21">
        <f t="shared" si="8"/>
        <v>64.849999999999994</v>
      </c>
      <c r="BT6" s="21">
        <f t="shared" si="8"/>
        <v>62.58</v>
      </c>
      <c r="BU6" s="21">
        <f t="shared" si="8"/>
        <v>91.7</v>
      </c>
      <c r="BV6" s="21">
        <f t="shared" si="8"/>
        <v>65.37</v>
      </c>
      <c r="BW6" s="21">
        <f t="shared" si="8"/>
        <v>68.11</v>
      </c>
      <c r="BX6" s="21">
        <f t="shared" si="8"/>
        <v>67.23</v>
      </c>
      <c r="BY6" s="21">
        <f t="shared" si="8"/>
        <v>61.82</v>
      </c>
      <c r="BZ6" s="21">
        <f t="shared" si="8"/>
        <v>61.15</v>
      </c>
      <c r="CA6" s="20" t="str">
        <f>IF(CA7="","",IF(CA7="-","【-】","【"&amp;SUBSTITUTE(TEXT(CA7,"#,##0.00"),"-","△")&amp;"】"))</f>
        <v>【56.93】</v>
      </c>
      <c r="CB6" s="21">
        <f>IF(CB7="",NA(),CB7)</f>
        <v>200.61</v>
      </c>
      <c r="CC6" s="21">
        <f t="shared" ref="CC6:CK6" si="9">IF(CC7="",NA(),CC7)</f>
        <v>186.07</v>
      </c>
      <c r="CD6" s="21">
        <f t="shared" si="9"/>
        <v>202.64</v>
      </c>
      <c r="CE6" s="21">
        <f t="shared" si="9"/>
        <v>215.95</v>
      </c>
      <c r="CF6" s="21">
        <f t="shared" si="9"/>
        <v>150.80000000000001</v>
      </c>
      <c r="CG6" s="21">
        <f t="shared" si="9"/>
        <v>228.99</v>
      </c>
      <c r="CH6" s="21">
        <f t="shared" si="9"/>
        <v>222.41</v>
      </c>
      <c r="CI6" s="21">
        <f t="shared" si="9"/>
        <v>228.21</v>
      </c>
      <c r="CJ6" s="21">
        <f t="shared" si="9"/>
        <v>246.9</v>
      </c>
      <c r="CK6" s="21">
        <f t="shared" si="9"/>
        <v>250.43</v>
      </c>
      <c r="CL6" s="20" t="str">
        <f>IF(CL7="","",IF(CL7="-","【-】","【"&amp;SUBSTITUTE(TEXT(CL7,"#,##0.00"),"-","△")&amp;"】"))</f>
        <v>【271.15】</v>
      </c>
      <c r="CM6" s="21">
        <f>IF(CM7="",NA(),CM7)</f>
        <v>93.07</v>
      </c>
      <c r="CN6" s="21">
        <f t="shared" ref="CN6:CV6" si="10">IF(CN7="",NA(),CN7)</f>
        <v>89.93</v>
      </c>
      <c r="CO6" s="21">
        <f t="shared" si="10"/>
        <v>90.92</v>
      </c>
      <c r="CP6" s="21">
        <f t="shared" si="10"/>
        <v>94.72</v>
      </c>
      <c r="CQ6" s="21">
        <f t="shared" si="10"/>
        <v>94.39</v>
      </c>
      <c r="CR6" s="21">
        <f t="shared" si="10"/>
        <v>54.06</v>
      </c>
      <c r="CS6" s="21">
        <f t="shared" si="10"/>
        <v>55.26</v>
      </c>
      <c r="CT6" s="21">
        <f t="shared" si="10"/>
        <v>54.54</v>
      </c>
      <c r="CU6" s="21">
        <f t="shared" si="10"/>
        <v>52.9</v>
      </c>
      <c r="CV6" s="21">
        <f t="shared" si="10"/>
        <v>52.63</v>
      </c>
      <c r="CW6" s="20" t="str">
        <f>IF(CW7="","",IF(CW7="-","【-】","【"&amp;SUBSTITUTE(TEXT(CW7,"#,##0.00"),"-","△")&amp;"】"))</f>
        <v>【49.87】</v>
      </c>
      <c r="CX6" s="21">
        <f>IF(CX7="",NA(),CX7)</f>
        <v>98.29</v>
      </c>
      <c r="CY6" s="21">
        <f t="shared" ref="CY6:DG6" si="11">IF(CY7="",NA(),CY7)</f>
        <v>98.77</v>
      </c>
      <c r="CZ6" s="21">
        <f t="shared" si="11"/>
        <v>98.58</v>
      </c>
      <c r="DA6" s="21">
        <f t="shared" si="11"/>
        <v>98.52</v>
      </c>
      <c r="DB6" s="21">
        <f t="shared" si="11"/>
        <v>98.8</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15">
      <c r="A7" s="14"/>
      <c r="B7" s="23">
        <v>2023</v>
      </c>
      <c r="C7" s="23">
        <v>16675</v>
      </c>
      <c r="D7" s="23">
        <v>47</v>
      </c>
      <c r="E7" s="23">
        <v>17</v>
      </c>
      <c r="F7" s="23">
        <v>5</v>
      </c>
      <c r="G7" s="23">
        <v>0</v>
      </c>
      <c r="H7" s="23" t="s">
        <v>98</v>
      </c>
      <c r="I7" s="23" t="s">
        <v>99</v>
      </c>
      <c r="J7" s="23" t="s">
        <v>100</v>
      </c>
      <c r="K7" s="23" t="s">
        <v>101</v>
      </c>
      <c r="L7" s="23" t="s">
        <v>102</v>
      </c>
      <c r="M7" s="23" t="s">
        <v>103</v>
      </c>
      <c r="N7" s="24" t="s">
        <v>104</v>
      </c>
      <c r="O7" s="24" t="s">
        <v>105</v>
      </c>
      <c r="P7" s="24">
        <v>61.06</v>
      </c>
      <c r="Q7" s="24">
        <v>96.92</v>
      </c>
      <c r="R7" s="24">
        <v>2959</v>
      </c>
      <c r="S7" s="24">
        <v>2466</v>
      </c>
      <c r="T7" s="24">
        <v>571.79999999999995</v>
      </c>
      <c r="U7" s="24">
        <v>4.3099999999999996</v>
      </c>
      <c r="V7" s="24">
        <v>1502</v>
      </c>
      <c r="W7" s="24">
        <v>1.5</v>
      </c>
      <c r="X7" s="24">
        <v>1001.33</v>
      </c>
      <c r="Y7" s="24">
        <v>61.76</v>
      </c>
      <c r="Z7" s="24">
        <v>64.760000000000005</v>
      </c>
      <c r="AA7" s="24">
        <v>68.25</v>
      </c>
      <c r="AB7" s="24">
        <v>74.319999999999993</v>
      </c>
      <c r="AC7" s="24">
        <v>73.72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475.91</v>
      </c>
      <c r="BH7" s="24">
        <v>412.19</v>
      </c>
      <c r="BI7" s="24">
        <v>359.21</v>
      </c>
      <c r="BJ7" s="24">
        <v>336.89</v>
      </c>
      <c r="BK7" s="24">
        <v>654.71</v>
      </c>
      <c r="BL7" s="24">
        <v>783.8</v>
      </c>
      <c r="BM7" s="24">
        <v>778.81</v>
      </c>
      <c r="BN7" s="24">
        <v>718.49</v>
      </c>
      <c r="BO7" s="24">
        <v>743.31</v>
      </c>
      <c r="BP7" s="24">
        <v>785.1</v>
      </c>
      <c r="BQ7" s="24">
        <v>63.07</v>
      </c>
      <c r="BR7" s="24">
        <v>68.17</v>
      </c>
      <c r="BS7" s="24">
        <v>64.849999999999994</v>
      </c>
      <c r="BT7" s="24">
        <v>62.58</v>
      </c>
      <c r="BU7" s="24">
        <v>91.7</v>
      </c>
      <c r="BV7" s="24">
        <v>65.37</v>
      </c>
      <c r="BW7" s="24">
        <v>68.11</v>
      </c>
      <c r="BX7" s="24">
        <v>67.23</v>
      </c>
      <c r="BY7" s="24">
        <v>61.82</v>
      </c>
      <c r="BZ7" s="24">
        <v>61.15</v>
      </c>
      <c r="CA7" s="24">
        <v>56.93</v>
      </c>
      <c r="CB7" s="24">
        <v>200.61</v>
      </c>
      <c r="CC7" s="24">
        <v>186.07</v>
      </c>
      <c r="CD7" s="24">
        <v>202.64</v>
      </c>
      <c r="CE7" s="24">
        <v>215.95</v>
      </c>
      <c r="CF7" s="24">
        <v>150.80000000000001</v>
      </c>
      <c r="CG7" s="24">
        <v>228.99</v>
      </c>
      <c r="CH7" s="24">
        <v>222.41</v>
      </c>
      <c r="CI7" s="24">
        <v>228.21</v>
      </c>
      <c r="CJ7" s="24">
        <v>246.9</v>
      </c>
      <c r="CK7" s="24">
        <v>250.43</v>
      </c>
      <c r="CL7" s="24">
        <v>271.14999999999998</v>
      </c>
      <c r="CM7" s="24">
        <v>93.07</v>
      </c>
      <c r="CN7" s="24">
        <v>89.93</v>
      </c>
      <c r="CO7" s="24">
        <v>90.92</v>
      </c>
      <c r="CP7" s="24">
        <v>94.72</v>
      </c>
      <c r="CQ7" s="24">
        <v>94.39</v>
      </c>
      <c r="CR7" s="24">
        <v>54.06</v>
      </c>
      <c r="CS7" s="24">
        <v>55.26</v>
      </c>
      <c r="CT7" s="24">
        <v>54.54</v>
      </c>
      <c r="CU7" s="24">
        <v>52.9</v>
      </c>
      <c r="CV7" s="24">
        <v>52.63</v>
      </c>
      <c r="CW7" s="24">
        <v>49.87</v>
      </c>
      <c r="CX7" s="24">
        <v>98.29</v>
      </c>
      <c r="CY7" s="24">
        <v>98.77</v>
      </c>
      <c r="CZ7" s="24">
        <v>98.58</v>
      </c>
      <c r="DA7" s="24">
        <v>98.52</v>
      </c>
      <c r="DB7" s="24">
        <v>98.8</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ryuichi_chiba</cp:lastModifiedBy>
  <cp:lastPrinted>2025-01-30T01:58:27Z</cp:lastPrinted>
  <dcterms:created xsi:type="dcterms:W3CDTF">2025-01-24T07:32:38Z</dcterms:created>
  <dcterms:modified xsi:type="dcterms:W3CDTF">2025-01-30T02:04:58Z</dcterms:modified>
  <cp:category/>
</cp:coreProperties>
</file>